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lys\Desktop\"/>
    </mc:Choice>
  </mc:AlternateContent>
  <xr:revisionPtr revIDLastSave="0" documentId="8_{DD5174F3-47DF-45BF-BEB3-E16169F3B08A}" xr6:coauthVersionLast="47" xr6:coauthVersionMax="47" xr10:uidLastSave="{00000000-0000-0000-0000-000000000000}"/>
  <bookViews>
    <workbookView xWindow="-110" yWindow="-110" windowWidth="19420" windowHeight="10300" xr2:uid="{224CE37F-28EB-45A5-A254-AA2472F3109A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R10" i="1" l="1"/>
  <c r="X10" i="1"/>
  <c r="E10" i="1" s="1"/>
  <c r="V7" i="1" s="1"/>
  <c r="X7" i="1" s="1"/>
  <c r="E7" i="1" s="1"/>
  <c r="AE8" i="1"/>
  <c r="AE9" i="1"/>
  <c r="AE10" i="1"/>
  <c r="AE4" i="1"/>
  <c r="AE5" i="1"/>
  <c r="AE6" i="1"/>
  <c r="AE7" i="1"/>
  <c r="P9" i="1" l="1"/>
  <c r="P2" i="1"/>
  <c r="V8" i="1"/>
  <c r="V4" i="1"/>
  <c r="X4" i="1" s="1"/>
  <c r="V6" i="1"/>
  <c r="V9" i="1"/>
  <c r="V5" i="1"/>
  <c r="X5" i="1" s="1"/>
  <c r="V2" i="1"/>
  <c r="E5" i="1" l="1"/>
  <c r="L2" i="1" s="1"/>
  <c r="E4" i="1"/>
  <c r="J2" i="1" s="1"/>
  <c r="X9" i="1"/>
  <c r="E9" i="1" s="1"/>
  <c r="T6" i="1" l="1"/>
  <c r="X6" i="1" s="1"/>
  <c r="T8" i="1"/>
  <c r="T2" i="1"/>
  <c r="E6" i="1" l="1"/>
  <c r="N2" i="1" s="1"/>
  <c r="X8" i="1"/>
  <c r="E8" i="1" l="1"/>
  <c r="R2" i="1" s="1"/>
</calcChain>
</file>

<file path=xl/sharedStrings.xml><?xml version="1.0" encoding="utf-8"?>
<sst xmlns="http://schemas.openxmlformats.org/spreadsheetml/2006/main" count="85" uniqueCount="79">
  <si>
    <t xml:space="preserve">Company Name </t>
  </si>
  <si>
    <t xml:space="preserve">Total Worth </t>
  </si>
  <si>
    <t>Name </t>
  </si>
  <si>
    <t>Round 1 - Investment </t>
  </si>
  <si>
    <t>Rank </t>
  </si>
  <si>
    <t>Money received</t>
  </si>
  <si>
    <t>Money invested</t>
  </si>
  <si>
    <t>Team 1</t>
  </si>
  <si>
    <t>CEOs</t>
  </si>
  <si>
    <t>15400 </t>
  </si>
  <si>
    <t>15,400 = 16K</t>
  </si>
  <si>
    <t>Team 2</t>
  </si>
  <si>
    <t>Unbound</t>
  </si>
  <si>
    <t>9100 + 2K</t>
  </si>
  <si>
    <t>12,465 = 13K</t>
  </si>
  <si>
    <t>Team 3</t>
  </si>
  <si>
    <t>Magic Mirror</t>
  </si>
  <si>
    <t>50% Transport ($8,000)</t>
  </si>
  <si>
    <t>13,200 + 2,100 + 2k = 15,300</t>
  </si>
  <si>
    <t>19,599 = 20K</t>
  </si>
  <si>
    <t>Team 4</t>
  </si>
  <si>
    <t>Dreamscape</t>
  </si>
  <si>
    <t>(APB 3K 16%,</t>
  </si>
  <si>
    <t>1K 5% Transport)</t>
  </si>
  <si>
    <t>8500 + 4000 + 2k = </t>
  </si>
  <si>
    <t>16,375 = 17K</t>
  </si>
  <si>
    <t>Team 5</t>
  </si>
  <si>
    <t>A person's Best</t>
  </si>
  <si>
    <t>$2K (25% MLAP) </t>
  </si>
  <si>
    <t>$3K (30% MLAP)</t>
  </si>
  <si>
    <t>3K (16%Transport)</t>
  </si>
  <si>
    <t>3K (16%, Dream)</t>
  </si>
  <si>
    <t>9100 + 2400 + 672 +1360 + 2K = 13,532</t>
  </si>
  <si>
    <t>17,561 = 18K</t>
  </si>
  <si>
    <t>Team 6</t>
  </si>
  <si>
    <t>Transport </t>
  </si>
  <si>
    <t>$11K (</t>
  </si>
  <si>
    <t>$8K MM, $3KAPB)</t>
  </si>
  <si>
    <t>2K MLAP (19%)</t>
  </si>
  <si>
    <t>1K (5%)</t>
  </si>
  <si>
    <t>Drea</t>
  </si>
  <si>
    <t>4200 + 11,000 + 1520 +425 + 2K =17145</t>
  </si>
  <si>
    <t>21,716 = 22K</t>
  </si>
  <si>
    <t>Team 7</t>
  </si>
  <si>
    <t>MLAP</t>
  </si>
  <si>
    <t>2K Transport (19%)</t>
  </si>
  <si>
    <t>3K APB (30%)</t>
  </si>
  <si>
    <t>2K (APB (25%)</t>
  </si>
  <si>
    <t>8K + 5K + 1775 + 2K = 14775</t>
  </si>
  <si>
    <t>18,991 = 19K</t>
  </si>
  <si>
    <t>Team #</t>
  </si>
  <si>
    <t xml:space="preserve">Unbound </t>
  </si>
  <si>
    <t>Round 1 Seeding</t>
  </si>
  <si>
    <t>Inv 3</t>
  </si>
  <si>
    <t>Inv 2</t>
  </si>
  <si>
    <t>Inv 1</t>
  </si>
  <si>
    <t>Total Inv</t>
  </si>
  <si>
    <t>A Person's Best (APB)</t>
  </si>
  <si>
    <t>Transport</t>
  </si>
  <si>
    <t>Fun1</t>
  </si>
  <si>
    <t>Fun2</t>
  </si>
  <si>
    <t>Fun3</t>
  </si>
  <si>
    <t>Total Fun</t>
  </si>
  <si>
    <t>16% APB</t>
  </si>
  <si>
    <t>5% Transport</t>
  </si>
  <si>
    <t>25% MLAP</t>
  </si>
  <si>
    <t>Inv4</t>
  </si>
  <si>
    <t>Inv5</t>
  </si>
  <si>
    <t>Inv6</t>
  </si>
  <si>
    <t>Gov Fund</t>
  </si>
  <si>
    <t>Inv 7</t>
  </si>
  <si>
    <t>Rank</t>
  </si>
  <si>
    <t>CEO</t>
  </si>
  <si>
    <t>UNB</t>
  </si>
  <si>
    <t>MM</t>
  </si>
  <si>
    <t>DCP</t>
  </si>
  <si>
    <t>APB</t>
  </si>
  <si>
    <t>TRN</t>
  </si>
  <si>
    <t>Earning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</si>
</sst>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6" formatCode="&quot;$&quot;#,##0_);[Red]\(&quot;$&quot;#,##0\)"/>
  </numFmts>
  <fonts count="3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7"/>
      <color rgb="FF444444"/>
      <name val="Inherit"/>
    </font>
  </fonts>
  <fills count="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theme="1"/>
        <bgColor indexed="64"/>
      </patternFill>
    </fill>
  </fills>
  <borders count="5">
    <border>
      <left/>
      <right/>
      <top/>
      <bottom/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 style="medium">
        <color rgb="FFDDDDDD"/>
      </bottom>
      <diagonal/>
    </border>
    <border>
      <left style="medium">
        <color rgb="FFDDDDDD"/>
      </left>
      <right style="medium">
        <color rgb="FFDDDDDD"/>
      </right>
      <top style="medium">
        <color rgb="FFDDDDDD"/>
      </top>
      <bottom/>
      <diagonal/>
    </border>
    <border>
      <left style="medium">
        <color rgb="FFDDDDDD"/>
      </left>
      <right style="medium">
        <color rgb="FFDDDDDD"/>
      </right>
      <top/>
      <bottom/>
      <diagonal/>
    </border>
    <border>
      <left style="medium">
        <color rgb="FFDDDDDD"/>
      </left>
      <right style="medium">
        <color rgb="FFDDDDDD"/>
      </right>
      <top/>
      <bottom style="medium">
        <color rgb="FFDDDDDD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0" fontId="0" fillId="2" borderId="0" xfId="0" applyFill="1"/>
    <xf numFmtId="0" fontId="2" fillId="2" borderId="1" xfId="0" applyFont="1" applyFill="1" applyBorder="1" applyAlignment="1">
      <alignment vertical="center" wrapText="1"/>
    </xf>
    <xf numFmtId="3" fontId="2" fillId="2" borderId="1" xfId="0" applyNumberFormat="1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6" fontId="2" fillId="2" borderId="2" xfId="0" applyNumberFormat="1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0" fontId="0" fillId="2" borderId="4" xfId="0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2" borderId="3" xfId="0" applyFont="1" applyFill="1" applyBorder="1" applyAlignment="1">
      <alignment vertical="center" wrapText="1"/>
    </xf>
    <xf numFmtId="0" fontId="2" fillId="2" borderId="4" xfId="0" applyFont="1" applyFill="1" applyBorder="1" applyAlignment="1">
      <alignment vertical="center" wrapText="1"/>
    </xf>
    <xf numFmtId="3" fontId="2" fillId="2" borderId="2" xfId="0" applyNumberFormat="1" applyFont="1" applyFill="1" applyBorder="1" applyAlignment="1">
      <alignment vertical="center" wrapText="1"/>
    </xf>
    <xf numFmtId="3" fontId="2" fillId="2" borderId="3" xfId="0" applyNumberFormat="1" applyFont="1" applyFill="1" applyBorder="1" applyAlignment="1">
      <alignment vertical="center" wrapText="1"/>
    </xf>
    <xf numFmtId="3" fontId="2" fillId="2" borderId="4" xfId="0" applyNumberFormat="1" applyFont="1" applyFill="1" applyBorder="1" applyAlignment="1">
      <alignment vertical="center" wrapText="1"/>
    </xf>
    <xf numFmtId="3" fontId="0" fillId="0" borderId="0" xfId="0" applyNumberFormat="1"/>
    <xf numFmtId="2" fontId="0" fillId="0" borderId="0" xfId="0" applyNumberFormat="1"/>
    <xf numFmtId="9" fontId="0" fillId="0" borderId="0" xfId="0" applyNumberFormat="1"/>
    <xf numFmtId="0" fontId="0" fillId="3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B2FFA5-D290-4192-BEC6-8568F373C877}">
  <dimension ref="A1:AN20"/>
  <sheetViews>
    <sheetView tabSelected="1" workbookViewId="0">
      <selection activeCell="R13" sqref="R13"/>
    </sheetView>
  </sheetViews>
  <sheetFormatPr defaultRowHeight="14.5"/>
  <cols>
    <col min="1" max="1" width="8.1796875" customWidth="1"/>
    <col min="2" max="2" width="12.54296875" customWidth="1"/>
    <col min="3" max="3" width="4.90625" customWidth="1"/>
    <col min="4" max="4" width="16" customWidth="1"/>
    <col min="5" max="5" width="10.36328125" customWidth="1"/>
    <col min="6" max="6" width="9.7265625" customWidth="1"/>
    <col min="7" max="8" width="8.26953125" customWidth="1"/>
    <col min="9" max="19" width="4.7265625" customWidth="1"/>
    <col min="20" max="20" width="6.36328125" customWidth="1"/>
    <col min="21" max="23" width="4.7265625" customWidth="1"/>
    <col min="24" max="24" width="9.54296875" customWidth="1"/>
    <col min="25" max="25" width="4.7265625" hidden="1" customWidth="1"/>
    <col min="26" max="31" width="5.6328125" hidden="1" customWidth="1"/>
    <col min="33" max="36" width="0" hidden="1" customWidth="1"/>
  </cols>
  <sheetData>
    <row r="1" spans="1:40">
      <c r="J1" t="s">
        <v>72</v>
      </c>
      <c r="L1" t="s">
        <v>73</v>
      </c>
      <c r="N1" t="s">
        <v>74</v>
      </c>
      <c r="P1" t="s">
        <v>75</v>
      </c>
      <c r="R1" t="s">
        <v>76</v>
      </c>
      <c r="T1" t="s">
        <v>77</v>
      </c>
      <c r="V1" t="s">
        <v>44</v>
      </c>
    </row>
    <row r="2" spans="1:40" ht="15" thickBot="1">
      <c r="J2" s="17">
        <f>E4</f>
        <v>26400</v>
      </c>
      <c r="L2" s="17">
        <f>E5</f>
        <v>20100</v>
      </c>
      <c r="N2" s="17">
        <f>E6</f>
        <v>43047.5</v>
      </c>
      <c r="P2" s="17">
        <f>E7</f>
        <v>20500</v>
      </c>
      <c r="R2" s="17">
        <f>E8</f>
        <v>22151.200000000001</v>
      </c>
      <c r="T2" s="17">
        <f>E9</f>
        <v>19695</v>
      </c>
      <c r="V2" s="17">
        <f>E10</f>
        <v>13000</v>
      </c>
    </row>
    <row r="3" spans="1:40" ht="18.5" thickBot="1">
      <c r="A3" s="1" t="s">
        <v>50</v>
      </c>
      <c r="B3" s="1" t="s">
        <v>0</v>
      </c>
      <c r="C3" s="1" t="s">
        <v>71</v>
      </c>
      <c r="D3" s="1"/>
      <c r="E3" s="1" t="s">
        <v>1</v>
      </c>
      <c r="F3" s="1" t="s">
        <v>52</v>
      </c>
      <c r="G3" s="1" t="s">
        <v>69</v>
      </c>
      <c r="H3" s="1" t="s">
        <v>78</v>
      </c>
      <c r="I3" s="1"/>
      <c r="J3" s="1" t="s">
        <v>55</v>
      </c>
      <c r="K3" s="1"/>
      <c r="L3" s="1" t="s">
        <v>54</v>
      </c>
      <c r="M3" s="1"/>
      <c r="N3" s="1" t="s">
        <v>53</v>
      </c>
      <c r="O3" s="1"/>
      <c r="P3" s="1" t="s">
        <v>66</v>
      </c>
      <c r="Q3" s="1"/>
      <c r="R3" s="1" t="s">
        <v>67</v>
      </c>
      <c r="S3" s="1"/>
      <c r="T3" s="1" t="s">
        <v>68</v>
      </c>
      <c r="U3" s="1"/>
      <c r="V3" s="1" t="s">
        <v>70</v>
      </c>
      <c r="X3" s="1" t="s">
        <v>56</v>
      </c>
      <c r="Y3" s="1"/>
      <c r="Z3" s="1" t="s">
        <v>59</v>
      </c>
      <c r="AA3" s="1"/>
      <c r="AB3" s="1" t="s">
        <v>60</v>
      </c>
      <c r="AC3" s="1"/>
      <c r="AD3" s="1" t="s">
        <v>61</v>
      </c>
      <c r="AE3" s="1" t="s">
        <v>62</v>
      </c>
      <c r="AF3" s="3" t="s">
        <v>2</v>
      </c>
      <c r="AG3" s="3" t="s">
        <v>3</v>
      </c>
      <c r="AH3" s="3" t="s">
        <v>4</v>
      </c>
      <c r="AJ3" s="3" t="s">
        <v>5</v>
      </c>
      <c r="AK3" s="3" t="s">
        <v>6</v>
      </c>
      <c r="AL3" s="3"/>
      <c r="AM3" s="3"/>
      <c r="AN3" s="2"/>
    </row>
    <row r="4" spans="1:40" ht="15" thickBot="1">
      <c r="A4">
        <v>1</v>
      </c>
      <c r="B4" t="s">
        <v>8</v>
      </c>
      <c r="D4">
        <v>27000</v>
      </c>
      <c r="E4" s="17">
        <f>SUM(F4,G4,X4,H4)</f>
        <v>26400</v>
      </c>
      <c r="F4" s="17">
        <v>15400</v>
      </c>
      <c r="G4" s="17">
        <v>0</v>
      </c>
      <c r="H4" s="17">
        <v>11000</v>
      </c>
      <c r="I4" s="17"/>
      <c r="J4" s="16"/>
      <c r="K4" s="16"/>
      <c r="V4">
        <f>U4*E$10</f>
        <v>0</v>
      </c>
      <c r="X4">
        <f t="shared" ref="X4:X5" si="0">SUM(J4,L4,N4,P4,R4,T4,V4)</f>
        <v>0</v>
      </c>
      <c r="AE4">
        <f t="shared" ref="AE4:AE10" si="1">SUM(Z4,AB4)</f>
        <v>0</v>
      </c>
      <c r="AF4" s="3" t="s">
        <v>4</v>
      </c>
      <c r="AG4" s="3"/>
      <c r="AH4" s="3"/>
      <c r="AI4" s="3"/>
      <c r="AJ4" s="3"/>
      <c r="AK4" s="3"/>
      <c r="AL4" s="3"/>
      <c r="AM4" s="3"/>
      <c r="AN4" s="3"/>
    </row>
    <row r="5" spans="1:40" ht="15" thickBot="1">
      <c r="A5">
        <v>2</v>
      </c>
      <c r="B5" t="s">
        <v>51</v>
      </c>
      <c r="D5">
        <v>22000</v>
      </c>
      <c r="E5" s="17">
        <f t="shared" ref="E5:E10" si="2">SUM(F5,G5,X5,H5)</f>
        <v>20100</v>
      </c>
      <c r="F5" s="17">
        <v>9100</v>
      </c>
      <c r="G5" s="17">
        <v>2000</v>
      </c>
      <c r="H5" s="17">
        <v>9000</v>
      </c>
      <c r="I5" s="17"/>
      <c r="V5">
        <f>U5*E$10</f>
        <v>0</v>
      </c>
      <c r="X5">
        <f t="shared" si="0"/>
        <v>0</v>
      </c>
      <c r="AE5">
        <f t="shared" si="1"/>
        <v>0</v>
      </c>
      <c r="AF5" s="3" t="s">
        <v>7</v>
      </c>
      <c r="AG5" s="3" t="s">
        <v>8</v>
      </c>
      <c r="AH5" s="4">
        <v>15400</v>
      </c>
      <c r="AI5" s="3">
        <v>2</v>
      </c>
      <c r="AJ5" s="3"/>
      <c r="AK5" s="3"/>
      <c r="AL5" s="3" t="s">
        <v>9</v>
      </c>
      <c r="AM5" s="3"/>
      <c r="AN5" s="3" t="s">
        <v>10</v>
      </c>
    </row>
    <row r="6" spans="1:40" ht="15" thickBot="1">
      <c r="A6">
        <v>3</v>
      </c>
      <c r="B6" t="s">
        <v>16</v>
      </c>
      <c r="D6">
        <v>38000</v>
      </c>
      <c r="E6" s="17">
        <f t="shared" si="2"/>
        <v>43047.5</v>
      </c>
      <c r="F6" s="17">
        <v>13200</v>
      </c>
      <c r="G6" s="17">
        <v>2000</v>
      </c>
      <c r="H6" s="17">
        <v>18000</v>
      </c>
      <c r="I6" s="17"/>
      <c r="S6" s="18">
        <v>0.5</v>
      </c>
      <c r="T6">
        <f>S6*$E$9</f>
        <v>9847.5</v>
      </c>
      <c r="V6">
        <f>U6*E$10</f>
        <v>0</v>
      </c>
      <c r="X6">
        <f>SUM(J6,L6,N6,P6,R6,T6,V6)</f>
        <v>9847.5</v>
      </c>
      <c r="AE6">
        <f t="shared" si="1"/>
        <v>0</v>
      </c>
      <c r="AF6" s="3" t="s">
        <v>11</v>
      </c>
      <c r="AG6" s="3" t="s">
        <v>12</v>
      </c>
      <c r="AH6" s="4">
        <v>9100</v>
      </c>
      <c r="AI6" s="3">
        <v>3</v>
      </c>
      <c r="AJ6" s="3">
        <v>0</v>
      </c>
      <c r="AK6" s="3">
        <v>0</v>
      </c>
      <c r="AL6" s="3" t="s">
        <v>13</v>
      </c>
      <c r="AM6" s="3"/>
      <c r="AN6" s="3" t="s">
        <v>14</v>
      </c>
    </row>
    <row r="7" spans="1:40" ht="27.5" thickBot="1">
      <c r="A7">
        <v>4</v>
      </c>
      <c r="B7" t="s">
        <v>21</v>
      </c>
      <c r="D7">
        <v>29000</v>
      </c>
      <c r="E7" s="17">
        <f>SUM(F7,G7,X7,H7)</f>
        <v>20500</v>
      </c>
      <c r="F7" s="17">
        <v>8500</v>
      </c>
      <c r="G7" s="17">
        <v>2000</v>
      </c>
      <c r="H7" s="17">
        <v>10000</v>
      </c>
      <c r="V7">
        <f>U7*E$10</f>
        <v>0</v>
      </c>
      <c r="X7">
        <f t="shared" ref="X7:X10" si="3">SUM(J7,L7,N7,P7,R7,T7,V7)</f>
        <v>0</v>
      </c>
      <c r="Y7" t="s">
        <v>63</v>
      </c>
      <c r="Z7">
        <v>3000</v>
      </c>
      <c r="AA7" t="s">
        <v>64</v>
      </c>
      <c r="AB7">
        <v>1000</v>
      </c>
      <c r="AE7">
        <f>SUM(Z7,AB7)</f>
        <v>4000</v>
      </c>
      <c r="AF7" s="3" t="s">
        <v>15</v>
      </c>
      <c r="AG7" s="3" t="s">
        <v>16</v>
      </c>
      <c r="AH7" s="4">
        <v>13200</v>
      </c>
      <c r="AI7" s="3">
        <v>1</v>
      </c>
      <c r="AJ7" s="3">
        <v>0</v>
      </c>
      <c r="AK7" s="3" t="s">
        <v>17</v>
      </c>
      <c r="AL7" s="3" t="s">
        <v>18</v>
      </c>
      <c r="AM7" s="3"/>
      <c r="AN7" s="3" t="s">
        <v>19</v>
      </c>
    </row>
    <row r="8" spans="1:40">
      <c r="A8">
        <v>5</v>
      </c>
      <c r="B8" s="19" t="s">
        <v>57</v>
      </c>
      <c r="D8">
        <v>0</v>
      </c>
      <c r="E8" s="17">
        <f t="shared" si="2"/>
        <v>22151.200000000001</v>
      </c>
      <c r="F8" s="17">
        <v>7100</v>
      </c>
      <c r="G8" s="17">
        <v>2000</v>
      </c>
      <c r="H8" s="17">
        <v>6000</v>
      </c>
      <c r="I8" s="17"/>
      <c r="S8" s="18">
        <v>0.16</v>
      </c>
      <c r="T8">
        <f>S8*$E$9</f>
        <v>3151.2000000000003</v>
      </c>
      <c r="U8" s="18">
        <v>0.3</v>
      </c>
      <c r="V8">
        <f>U8*$E$10</f>
        <v>3900</v>
      </c>
      <c r="X8">
        <f>SUM(J8,L8,N8,P8,R8,T8,V8)</f>
        <v>7051.2000000000007</v>
      </c>
      <c r="Y8" t="s">
        <v>65</v>
      </c>
      <c r="Z8">
        <v>2000</v>
      </c>
      <c r="AE8">
        <f t="shared" si="1"/>
        <v>2000</v>
      </c>
      <c r="AF8" s="10" t="s">
        <v>20</v>
      </c>
      <c r="AG8" s="10" t="s">
        <v>21</v>
      </c>
      <c r="AH8" s="13">
        <v>8500</v>
      </c>
      <c r="AI8" s="10">
        <v>6</v>
      </c>
      <c r="AJ8" s="6">
        <v>4000</v>
      </c>
      <c r="AK8" s="10">
        <v>0</v>
      </c>
      <c r="AL8" s="10" t="s">
        <v>24</v>
      </c>
      <c r="AM8" s="10"/>
      <c r="AN8" s="10" t="s">
        <v>25</v>
      </c>
    </row>
    <row r="9" spans="1:40">
      <c r="A9">
        <v>6</v>
      </c>
      <c r="B9" t="s">
        <v>58</v>
      </c>
      <c r="D9">
        <v>32000</v>
      </c>
      <c r="E9" s="17">
        <f t="shared" si="2"/>
        <v>19695</v>
      </c>
      <c r="F9" s="17">
        <v>4200</v>
      </c>
      <c r="G9" s="17">
        <v>2000</v>
      </c>
      <c r="H9" s="17">
        <v>10000</v>
      </c>
      <c r="I9" s="17"/>
      <c r="O9" s="18">
        <v>0.05</v>
      </c>
      <c r="P9">
        <f>O9*E$7</f>
        <v>1025</v>
      </c>
      <c r="U9" s="18">
        <v>0.19</v>
      </c>
      <c r="V9">
        <f>U9*$E$10</f>
        <v>2470</v>
      </c>
      <c r="X9">
        <f t="shared" si="3"/>
        <v>3495</v>
      </c>
      <c r="AE9">
        <f t="shared" si="1"/>
        <v>0</v>
      </c>
      <c r="AF9" s="11"/>
      <c r="AG9" s="11"/>
      <c r="AH9" s="14"/>
      <c r="AI9" s="11"/>
      <c r="AJ9" s="7" t="s">
        <v>22</v>
      </c>
      <c r="AK9" s="11"/>
      <c r="AL9" s="11"/>
      <c r="AM9" s="11"/>
      <c r="AN9" s="11"/>
    </row>
    <row r="10" spans="1:40" ht="18.5" thickBot="1">
      <c r="A10">
        <v>7</v>
      </c>
      <c r="B10" t="s">
        <v>44</v>
      </c>
      <c r="D10">
        <v>22000</v>
      </c>
      <c r="E10" s="17">
        <f t="shared" si="2"/>
        <v>13000</v>
      </c>
      <c r="F10" s="17">
        <v>8000</v>
      </c>
      <c r="G10" s="17">
        <v>2000</v>
      </c>
      <c r="H10" s="17">
        <v>3000</v>
      </c>
      <c r="I10" s="17"/>
      <c r="Q10" s="18">
        <v>0.25</v>
      </c>
      <c r="R10">
        <f>Q10*0</f>
        <v>0</v>
      </c>
      <c r="X10">
        <f t="shared" si="3"/>
        <v>0</v>
      </c>
      <c r="AE10">
        <f t="shared" si="1"/>
        <v>0</v>
      </c>
      <c r="AF10" s="12"/>
      <c r="AG10" s="12"/>
      <c r="AH10" s="15"/>
      <c r="AI10" s="12"/>
      <c r="AJ10" s="8" t="s">
        <v>23</v>
      </c>
      <c r="AK10" s="12"/>
      <c r="AL10" s="12"/>
      <c r="AM10" s="12"/>
      <c r="AN10" s="12"/>
    </row>
    <row r="11" spans="1:40" ht="18">
      <c r="F11" s="17"/>
      <c r="G11" s="17"/>
      <c r="H11" s="17"/>
      <c r="I11" s="17"/>
      <c r="AF11" s="10" t="s">
        <v>26</v>
      </c>
      <c r="AG11" s="10" t="s">
        <v>27</v>
      </c>
      <c r="AH11" s="13">
        <v>7100</v>
      </c>
      <c r="AI11" s="10">
        <v>5</v>
      </c>
      <c r="AJ11" s="10" t="s">
        <v>28</v>
      </c>
      <c r="AK11" s="5" t="s">
        <v>29</v>
      </c>
      <c r="AL11" s="10" t="s">
        <v>32</v>
      </c>
      <c r="AM11" s="10"/>
      <c r="AN11" s="10" t="s">
        <v>33</v>
      </c>
    </row>
    <row r="12" spans="1:40" ht="27">
      <c r="F12" s="17"/>
      <c r="G12" s="17"/>
      <c r="H12" s="17"/>
      <c r="I12" s="17"/>
      <c r="AF12" s="11"/>
      <c r="AG12" s="11"/>
      <c r="AH12" s="14"/>
      <c r="AI12" s="11"/>
      <c r="AJ12" s="11"/>
      <c r="AK12" s="7" t="s">
        <v>30</v>
      </c>
      <c r="AL12" s="11"/>
      <c r="AM12" s="11"/>
      <c r="AN12" s="11"/>
    </row>
    <row r="13" spans="1:40" ht="18">
      <c r="F13" s="17"/>
      <c r="G13" s="17"/>
      <c r="H13" s="17"/>
      <c r="I13" s="17"/>
      <c r="AF13" s="11"/>
      <c r="AG13" s="11"/>
      <c r="AH13" s="14"/>
      <c r="AI13" s="11"/>
      <c r="AJ13" s="11"/>
      <c r="AK13" s="7" t="s">
        <v>31</v>
      </c>
      <c r="AL13" s="11"/>
      <c r="AM13" s="11"/>
      <c r="AN13" s="11"/>
    </row>
    <row r="14" spans="1:40" ht="15" thickBot="1">
      <c r="F14" s="17"/>
      <c r="G14" s="17"/>
      <c r="H14" s="17"/>
      <c r="I14" s="17"/>
      <c r="AF14" s="12"/>
      <c r="AG14" s="12"/>
      <c r="AH14" s="15"/>
      <c r="AI14" s="12"/>
      <c r="AJ14" s="12"/>
      <c r="AK14" s="8"/>
      <c r="AL14" s="12"/>
      <c r="AM14" s="12"/>
      <c r="AN14" s="12"/>
    </row>
    <row r="15" spans="1:40" ht="18">
      <c r="F15" s="17"/>
      <c r="G15" s="17"/>
      <c r="H15" s="17"/>
      <c r="I15" s="17"/>
      <c r="AF15" s="10" t="s">
        <v>34</v>
      </c>
      <c r="AG15" s="10" t="s">
        <v>35</v>
      </c>
      <c r="AH15" s="13">
        <v>4200</v>
      </c>
      <c r="AI15" s="10">
        <v>7</v>
      </c>
      <c r="AJ15" s="5" t="s">
        <v>36</v>
      </c>
      <c r="AK15" s="5" t="s">
        <v>38</v>
      </c>
      <c r="AL15" s="10" t="s">
        <v>41</v>
      </c>
      <c r="AM15" s="10"/>
      <c r="AN15" s="10" t="s">
        <v>42</v>
      </c>
    </row>
    <row r="16" spans="1:40" ht="18">
      <c r="F16" s="17"/>
      <c r="G16" s="17"/>
      <c r="H16" s="17"/>
      <c r="I16" s="17"/>
      <c r="AF16" s="11"/>
      <c r="AG16" s="11"/>
      <c r="AH16" s="14"/>
      <c r="AI16" s="11"/>
      <c r="AJ16" s="7" t="s">
        <v>37</v>
      </c>
      <c r="AK16" s="7" t="s">
        <v>39</v>
      </c>
      <c r="AL16" s="11"/>
      <c r="AM16" s="11"/>
      <c r="AN16" s="11"/>
    </row>
    <row r="17" spans="6:40" ht="15" thickBot="1">
      <c r="F17" s="17"/>
      <c r="G17" s="17"/>
      <c r="H17" s="17"/>
      <c r="I17" s="17"/>
      <c r="AF17" s="12"/>
      <c r="AG17" s="12"/>
      <c r="AH17" s="15"/>
      <c r="AI17" s="12"/>
      <c r="AJ17" s="9"/>
      <c r="AK17" s="8" t="s">
        <v>40</v>
      </c>
      <c r="AL17" s="12"/>
      <c r="AM17" s="12"/>
      <c r="AN17" s="12"/>
    </row>
    <row r="18" spans="6:40" ht="18">
      <c r="F18" s="17"/>
      <c r="G18" s="17"/>
      <c r="H18" s="17"/>
      <c r="I18" s="17"/>
      <c r="AF18" s="10" t="s">
        <v>43</v>
      </c>
      <c r="AG18" s="10" t="s">
        <v>44</v>
      </c>
      <c r="AH18" s="13">
        <v>8000</v>
      </c>
      <c r="AI18" s="10">
        <v>4</v>
      </c>
      <c r="AJ18" s="5" t="s">
        <v>45</v>
      </c>
      <c r="AK18" s="10" t="s">
        <v>47</v>
      </c>
      <c r="AL18" s="10" t="s">
        <v>48</v>
      </c>
      <c r="AM18" s="10"/>
      <c r="AN18" s="10" t="s">
        <v>49</v>
      </c>
    </row>
    <row r="19" spans="6:40" ht="18">
      <c r="F19" s="17"/>
      <c r="G19" s="17"/>
      <c r="H19" s="17"/>
      <c r="I19" s="17"/>
      <c r="AF19" s="11"/>
      <c r="AG19" s="11"/>
      <c r="AH19" s="14"/>
      <c r="AI19" s="11"/>
      <c r="AJ19" s="7" t="s">
        <v>46</v>
      </c>
      <c r="AK19" s="11"/>
      <c r="AL19" s="11"/>
      <c r="AM19" s="11"/>
      <c r="AN19" s="11"/>
    </row>
    <row r="20" spans="6:40" ht="15" thickBot="1">
      <c r="AF20" s="12"/>
      <c r="AG20" s="12"/>
      <c r="AH20" s="15"/>
      <c r="AI20" s="12"/>
      <c r="AJ20" s="8"/>
      <c r="AK20" s="12"/>
      <c r="AL20" s="12"/>
      <c r="AM20" s="12"/>
      <c r="AN20" s="12"/>
    </row>
  </sheetData>
  <mergeCells count="31">
    <mergeCell ref="AN15:AN17"/>
    <mergeCell ref="AF18:AF20"/>
    <mergeCell ref="AG18:AG20"/>
    <mergeCell ref="AH18:AH20"/>
    <mergeCell ref="AI18:AI20"/>
    <mergeCell ref="AK18:AK20"/>
    <mergeCell ref="AL18:AL20"/>
    <mergeCell ref="AM18:AM20"/>
    <mergeCell ref="AN18:AN20"/>
    <mergeCell ref="AF15:AF17"/>
    <mergeCell ref="AG15:AG17"/>
    <mergeCell ref="AH15:AH17"/>
    <mergeCell ref="AI15:AI17"/>
    <mergeCell ref="AL15:AL17"/>
    <mergeCell ref="AM15:AM17"/>
    <mergeCell ref="AM8:AM10"/>
    <mergeCell ref="AN8:AN10"/>
    <mergeCell ref="AF11:AF14"/>
    <mergeCell ref="AG11:AG14"/>
    <mergeCell ref="AH11:AH14"/>
    <mergeCell ref="AI11:AI14"/>
    <mergeCell ref="AJ11:AJ14"/>
    <mergeCell ref="AL11:AL14"/>
    <mergeCell ref="AM11:AM14"/>
    <mergeCell ref="AN11:AN14"/>
    <mergeCell ref="AF8:AF10"/>
    <mergeCell ref="AG8:AG10"/>
    <mergeCell ref="AH8:AH10"/>
    <mergeCell ref="AI8:AI10"/>
    <mergeCell ref="AK8:AK10"/>
    <mergeCell ref="AL8:AL10"/>
  </mergeCells>
  <pageMargins left="0.7" right="0.7" top="0.75" bottom="0.75" header="0.3" footer="0.3"/>
  <pageSetup orientation="portrait" horizontalDpi="1200" verticalDpi="1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Samie Ly</dc:creator>
  <cp:lastModifiedBy>Samie Ly</cp:lastModifiedBy>
  <dcterms:created xsi:type="dcterms:W3CDTF">2026-10-02T12:41:10Z</dcterms:created>
  <dcterms:modified xsi:type="dcterms:W3CDTF">2026-10-02T13:43:37Z</dcterms:modified>
</cp:coreProperties>
</file>